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840" windowHeight="12585"/>
  </bookViews>
  <sheets>
    <sheet name="СМЕТА общая" sheetId="1" r:id="rId1"/>
  </sheets>
  <calcPr calcId="145621" concurrentCalc="0"/>
</workbook>
</file>

<file path=xl/calcChain.xml><?xml version="1.0" encoding="utf-8"?>
<calcChain xmlns="http://schemas.openxmlformats.org/spreadsheetml/2006/main">
  <c r="E11" i="1" l="1"/>
  <c r="D45" i="1"/>
  <c r="E45" i="1"/>
  <c r="D80" i="1"/>
  <c r="D81" i="1"/>
  <c r="D82" i="1"/>
  <c r="D83" i="1"/>
  <c r="D84" i="1"/>
  <c r="D86" i="1"/>
  <c r="D85" i="1"/>
  <c r="D89" i="1"/>
  <c r="D20" i="1"/>
  <c r="D22" i="1"/>
  <c r="D23" i="1"/>
  <c r="D24" i="1"/>
  <c r="D28" i="1"/>
  <c r="D29" i="1"/>
  <c r="D30" i="1"/>
  <c r="D32" i="1"/>
  <c r="D33" i="1"/>
  <c r="D34" i="1"/>
  <c r="D35" i="1"/>
  <c r="D36" i="1"/>
  <c r="D37" i="1"/>
  <c r="D39" i="1"/>
  <c r="D40" i="1"/>
  <c r="D41" i="1"/>
  <c r="D44" i="1"/>
  <c r="D46" i="1"/>
  <c r="D48" i="1"/>
  <c r="D49" i="1"/>
  <c r="D50" i="1"/>
  <c r="D52" i="1"/>
  <c r="D54" i="1"/>
  <c r="D55" i="1"/>
  <c r="D61" i="1"/>
  <c r="D63" i="1"/>
  <c r="D65" i="1"/>
  <c r="D68" i="1"/>
  <c r="D70" i="1"/>
  <c r="D78" i="1"/>
  <c r="E39" i="1"/>
  <c r="E40" i="1"/>
  <c r="E41" i="1"/>
  <c r="E44" i="1"/>
  <c r="E46" i="1"/>
  <c r="E80" i="1"/>
  <c r="E81" i="1"/>
  <c r="E82" i="1"/>
  <c r="E86" i="1"/>
  <c r="E85" i="1"/>
  <c r="E89" i="1"/>
  <c r="E20" i="1"/>
  <c r="E22" i="1"/>
  <c r="E23" i="1"/>
  <c r="E24" i="1"/>
  <c r="E32" i="1"/>
  <c r="E33" i="1"/>
  <c r="E34" i="1"/>
  <c r="E35" i="1"/>
  <c r="E36" i="1"/>
  <c r="E37" i="1"/>
  <c r="E48" i="1"/>
  <c r="E49" i="1"/>
  <c r="E50" i="1"/>
  <c r="E52" i="1"/>
  <c r="E54" i="1"/>
  <c r="E55" i="1"/>
  <c r="E61" i="1"/>
  <c r="E63" i="1"/>
  <c r="E65" i="1"/>
  <c r="E68" i="1"/>
  <c r="E70" i="1"/>
  <c r="E78" i="1"/>
  <c r="E28" i="1"/>
  <c r="E29" i="1"/>
  <c r="E30" i="1"/>
  <c r="D26" i="1"/>
  <c r="D90" i="1"/>
  <c r="E26" i="1"/>
  <c r="E90" i="1"/>
</calcChain>
</file>

<file path=xl/sharedStrings.xml><?xml version="1.0" encoding="utf-8"?>
<sst xmlns="http://schemas.openxmlformats.org/spreadsheetml/2006/main" count="120" uniqueCount="106">
  <si>
    <t>Яхты</t>
  </si>
  <si>
    <t>Шкипера зарплата</t>
  </si>
  <si>
    <t>Уборка яхт</t>
  </si>
  <si>
    <t>Заправка яхт</t>
  </si>
  <si>
    <t>Бедлайн на яхтах</t>
  </si>
  <si>
    <t>Шкипера Авиабилеты</t>
  </si>
  <si>
    <t>Пояснения</t>
  </si>
  <si>
    <t>Опция</t>
  </si>
  <si>
    <t>Стоимость  Единицы</t>
  </si>
  <si>
    <t>Стоянки в маринах</t>
  </si>
  <si>
    <t>Флаги</t>
  </si>
  <si>
    <t>Страховка яхт</t>
  </si>
  <si>
    <t>Отель для организатора</t>
  </si>
  <si>
    <t>Аренда Авто для сопровождения по берегу</t>
  </si>
  <si>
    <t>Заправка автомобиля</t>
  </si>
  <si>
    <t>ТРАНСФЕРЫ</t>
  </si>
  <si>
    <t xml:space="preserve">ЕДА </t>
  </si>
  <si>
    <t>ОРГАНИЗАТОРСКИЕ</t>
  </si>
  <si>
    <t>Итого</t>
  </si>
  <si>
    <t xml:space="preserve">ПРОМО </t>
  </si>
  <si>
    <t>ЯХТЫ</t>
  </si>
  <si>
    <t>ШКИПЕРА</t>
  </si>
  <si>
    <t xml:space="preserve">БИЛЕТЫ </t>
  </si>
  <si>
    <t>Оплачивается при приемке</t>
  </si>
  <si>
    <t>Оплачивается при сдаче</t>
  </si>
  <si>
    <r>
      <t xml:space="preserve">Допы с участников. </t>
    </r>
    <r>
      <rPr>
        <b/>
        <sz val="11"/>
        <color theme="1"/>
        <rFont val="Calibri"/>
        <family val="2"/>
        <charset val="204"/>
        <scheme val="minor"/>
      </rPr>
      <t>Смета № 2</t>
    </r>
  </si>
  <si>
    <t>Общая стоимость</t>
  </si>
  <si>
    <t>Инфотур: Билет,Отель,Паром,Авто,Командировочные.</t>
  </si>
  <si>
    <t>Фотограф</t>
  </si>
  <si>
    <t>Видеооператор</t>
  </si>
  <si>
    <t>Стафф тех организатор Авиабилет</t>
  </si>
  <si>
    <t>Стафф тех организатор Командировочны</t>
  </si>
  <si>
    <t>Паром для Организатора</t>
  </si>
  <si>
    <t>Командировочные организаторов</t>
  </si>
  <si>
    <t xml:space="preserve">Шкипера трансфер </t>
  </si>
  <si>
    <t>Шкипера еда первый день</t>
  </si>
  <si>
    <t xml:space="preserve">Гид экскурсовод </t>
  </si>
  <si>
    <t xml:space="preserve">Завтрак в Марине </t>
  </si>
  <si>
    <t>Стафф тех организатор/судья Зарплата</t>
  </si>
  <si>
    <t>Стоимость одного участника</t>
  </si>
  <si>
    <t>Яхта судейская</t>
  </si>
  <si>
    <t>Невозвратный депозит</t>
  </si>
  <si>
    <t>Количество участников</t>
  </si>
  <si>
    <t xml:space="preserve">Количество шкиперов </t>
  </si>
  <si>
    <t>Количество яхт включая ГСС</t>
  </si>
  <si>
    <t xml:space="preserve">Судейская бригада </t>
  </si>
  <si>
    <t>Стафф</t>
  </si>
  <si>
    <t>Руководитель организации</t>
  </si>
  <si>
    <t>Общее количество</t>
  </si>
  <si>
    <t>Билеты для Судейской бригаты и стафф</t>
  </si>
  <si>
    <t>Возвратный депозит. Возращается после сдачи яхт.</t>
  </si>
  <si>
    <t xml:space="preserve">ОТЕЛЬ </t>
  </si>
  <si>
    <t>Отель для Стафф</t>
  </si>
  <si>
    <t>Трансфер Аэропорт - Отель 1-й день</t>
  </si>
  <si>
    <t>2 автобуса</t>
  </si>
  <si>
    <t>Трансфер Отель - Марина 2-й день</t>
  </si>
  <si>
    <t>Трансфер Марина - Аэропорт 7-й день</t>
  </si>
  <si>
    <t>Трансфер Марина - Экскурсия - Марина 3-й день</t>
  </si>
  <si>
    <t>Трансфер Марина - Экскурсия - Марина 4-й день</t>
  </si>
  <si>
    <t>Трансфер Марина - Экскурсия - Марина 5-й день</t>
  </si>
  <si>
    <t xml:space="preserve"> По запросу</t>
  </si>
  <si>
    <t>Встреча, проовды, размещение в отеле.</t>
  </si>
  <si>
    <t>Торжественный ужин в отеле 1-й день</t>
  </si>
  <si>
    <t>Альтернативный ужин в ресторане</t>
  </si>
  <si>
    <t>Под запрос. Обклеиваются 2 борта.</t>
  </si>
  <si>
    <t>Медали</t>
  </si>
  <si>
    <t>Дипломы</t>
  </si>
  <si>
    <t>Кубки</t>
  </si>
  <si>
    <t>Ведущий хедлайнер Зарплата + Авиаперелет</t>
  </si>
  <si>
    <t>DJ + райдер</t>
  </si>
  <si>
    <t>ИТОГО общая</t>
  </si>
  <si>
    <t>Сертификаты IYT</t>
  </si>
  <si>
    <t>Агентская комииссия</t>
  </si>
  <si>
    <t>НДС не учитывается</t>
  </si>
  <si>
    <t>Предоплата за яхты 50%</t>
  </si>
  <si>
    <t>Предоплата за авиабилеты 30%</t>
  </si>
  <si>
    <t>Предоплата за бронь отеля 50%</t>
  </si>
  <si>
    <t>100% оплата не позднее 10 дней до вылета</t>
  </si>
  <si>
    <t>УСН не учитывается</t>
  </si>
  <si>
    <t>Для проведения регаты обязательная опция.  Как правило оборудуются дополнительным оборудованием для организационных мементов.</t>
  </si>
  <si>
    <t>Самостоятельно Аэропорт - Марина</t>
  </si>
  <si>
    <t>Самостоятельно Марина - Аэропорт</t>
  </si>
  <si>
    <t>Приемка яхт, монтаж наклеек.</t>
  </si>
  <si>
    <t>Очень удобная опция. Пользуется большим спросом у компаний "Премиум" класса.</t>
  </si>
  <si>
    <t>Меню и ресторан для торжественного проведения мероприятия выбирается и смета уточняется. 60 евро - средняя стоимость за очень хороший ресторан и ужин на Сардинии.</t>
  </si>
  <si>
    <t>Рекомедуем включить в программу</t>
  </si>
  <si>
    <t>Командная игра в футбол</t>
  </si>
  <si>
    <t>Командное поло или форма</t>
  </si>
  <si>
    <t>Расчитывается индивидуально.</t>
  </si>
  <si>
    <t>Перчатки яхтенные</t>
  </si>
  <si>
    <t>Стоимость литых изделий. Дороже чем штамповка.</t>
  </si>
  <si>
    <t>Вылет из Москвы в 10.30, вылет из Афин  в 23.35</t>
  </si>
  <si>
    <t>Отель  APOLLO 4*</t>
  </si>
  <si>
    <t>Ужин общий 2- й день</t>
  </si>
  <si>
    <t xml:space="preserve">Дигустация винодельня </t>
  </si>
  <si>
    <t>Ужин 3- й день</t>
  </si>
  <si>
    <t>Ужин 4-й день</t>
  </si>
  <si>
    <t xml:space="preserve">Завтрак </t>
  </si>
  <si>
    <t>Ужин 5-й день</t>
  </si>
  <si>
    <t>Торжественный ужи ресторан "Акрополис"</t>
  </si>
  <si>
    <t xml:space="preserve">Торжественный вечер в клубе </t>
  </si>
  <si>
    <t>Билеты авиа для Учачиников</t>
  </si>
  <si>
    <t xml:space="preserve">Стоянки в маринах в Греции около 10 евро </t>
  </si>
  <si>
    <t xml:space="preserve">Оклейка яхт ЛОГО </t>
  </si>
  <si>
    <t>Средняя стоимость яхты за 7 дней чартера в средний сезон Июнь - Июль. В мае или в сентябре, стоимость яхты может составлять  2 300 - 2 900 евро.</t>
  </si>
  <si>
    <t xml:space="preserve">Смета на организацию парусной регаты июнь Греция Афины-Миконос.  Количество 64 участников.    Количество яхт  яхт 8.      Судейская яхта.                                                                                                                                                            Шкиперский состав 9 человек.  Судейская бригада 2 человека. Стафф 2 человека. 1 Руководитель проекта.  Отель первый день одна ночь, размещение DBL.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</si>
</sst>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-2]\ * #,##0.00_-;\-[$€-2]\ * #,##0.00_-;_-[$€-2]\ * &quot;-&quot;??_-;_-@_-"/>
    <numFmt numFmtId="165" formatCode="_-* #,##0.00[$р.-419]_-;\-* #,##0.00[$р.-419]_-;_-* &quot;-&quot;??[$р.-419]_-;_-@_-"/>
    <numFmt numFmtId="166" formatCode="#,##0.00\ &quot;₽&quot;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0" xfId="0" applyNumberFormat="1"/>
    <xf numFmtId="0" fontId="0" fillId="0" borderId="1" xfId="0" applyFill="1" applyBorder="1"/>
    <xf numFmtId="9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0" fontId="0" fillId="0" borderId="3" xfId="0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164" fontId="1" fillId="0" borderId="1" xfId="0" applyNumberFormat="1" applyFont="1" applyBorder="1"/>
    <xf numFmtId="164" fontId="0" fillId="0" borderId="1" xfId="0" applyNumberFormat="1" applyFont="1" applyBorder="1"/>
    <xf numFmtId="0" fontId="0" fillId="0" borderId="0" xfId="0" applyFill="1"/>
    <xf numFmtId="164" fontId="1" fillId="0" borderId="1" xfId="0" applyNumberFormat="1" applyFont="1" applyFill="1" applyBorder="1"/>
    <xf numFmtId="164" fontId="0" fillId="0" borderId="1" xfId="0" applyNumberFormat="1" applyFont="1" applyFill="1" applyBorder="1"/>
    <xf numFmtId="164" fontId="1" fillId="0" borderId="0" xfId="0" applyNumberFormat="1" applyFont="1"/>
    <xf numFmtId="0" fontId="1" fillId="0" borderId="0" xfId="0" applyFont="1"/>
    <xf numFmtId="164" fontId="0" fillId="0" borderId="0" xfId="0" applyNumberFormat="1" applyFont="1"/>
    <xf numFmtId="0" fontId="0" fillId="0" borderId="1" xfId="0" applyBorder="1" applyAlignment="1">
      <alignment horizontal="left" vertical="center"/>
    </xf>
    <xf numFmtId="0" fontId="1" fillId="0" borderId="1" xfId="0" applyFont="1" applyBorder="1"/>
    <xf numFmtId="0" fontId="1" fillId="0" borderId="4" xfId="0" applyFont="1" applyBorder="1"/>
    <xf numFmtId="0" fontId="0" fillId="0" borderId="5" xfId="0" applyBorder="1"/>
    <xf numFmtId="166" fontId="1" fillId="0" borderId="5" xfId="0" applyNumberFormat="1" applyFont="1" applyBorder="1"/>
    <xf numFmtId="0" fontId="0" fillId="0" borderId="6" xfId="0" applyBorder="1"/>
    <xf numFmtId="0" fontId="1" fillId="0" borderId="3" xfId="0" applyFont="1" applyBorder="1"/>
    <xf numFmtId="0" fontId="0" fillId="0" borderId="0" xfId="0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3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Font="1"/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workbookViewId="0">
      <selection sqref="A1:C1"/>
    </sheetView>
  </sheetViews>
  <sheetFormatPr defaultRowHeight="15" x14ac:dyDescent="0.25"/>
  <cols>
    <col min="1" max="1" width="48" customWidth="1"/>
    <col min="2" max="2" width="12" bestFit="1" customWidth="1"/>
    <col min="3" max="3" width="13.7109375" customWidth="1"/>
    <col min="4" max="4" width="19.85546875" customWidth="1"/>
    <col min="5" max="5" width="14.42578125" customWidth="1"/>
    <col min="6" max="6" width="16.28515625" customWidth="1"/>
    <col min="7" max="7" width="49" customWidth="1"/>
    <col min="8" max="8" width="26.85546875" customWidth="1"/>
    <col min="9" max="9" width="21" customWidth="1"/>
    <col min="10" max="10" width="25.140625" customWidth="1"/>
  </cols>
  <sheetData>
    <row r="1" spans="1:9" ht="105" customHeight="1" x14ac:dyDescent="0.25">
      <c r="A1" s="56" t="s">
        <v>105</v>
      </c>
      <c r="B1" s="56"/>
      <c r="C1" s="56"/>
    </row>
    <row r="2" spans="1:9" ht="45" x14ac:dyDescent="0.25">
      <c r="A2" s="4" t="s">
        <v>7</v>
      </c>
      <c r="B2" s="1"/>
      <c r="C2" s="7" t="s">
        <v>8</v>
      </c>
      <c r="D2" s="2" t="s">
        <v>26</v>
      </c>
      <c r="E2" s="2" t="s">
        <v>39</v>
      </c>
      <c r="F2" s="2" t="s">
        <v>25</v>
      </c>
      <c r="G2" s="2" t="s">
        <v>6</v>
      </c>
      <c r="H2" s="15"/>
      <c r="I2" s="16"/>
    </row>
    <row r="3" spans="1:9" x14ac:dyDescent="0.25">
      <c r="A3" s="26" t="s">
        <v>42</v>
      </c>
      <c r="B3" s="27">
        <v>64</v>
      </c>
      <c r="C3" s="7"/>
      <c r="D3" s="2"/>
      <c r="E3" s="2"/>
      <c r="F3" s="2"/>
      <c r="G3" s="2"/>
      <c r="H3" s="17"/>
      <c r="I3" s="16"/>
    </row>
    <row r="4" spans="1:9" x14ac:dyDescent="0.25">
      <c r="A4" s="26" t="s">
        <v>43</v>
      </c>
      <c r="B4" s="27">
        <v>9</v>
      </c>
      <c r="C4" s="7"/>
      <c r="D4" s="2"/>
      <c r="E4" s="2"/>
      <c r="F4" s="2"/>
      <c r="G4" s="2"/>
      <c r="H4" s="17"/>
      <c r="I4" s="16"/>
    </row>
    <row r="5" spans="1:9" x14ac:dyDescent="0.25">
      <c r="A5" s="26" t="s">
        <v>44</v>
      </c>
      <c r="B5" s="27">
        <v>9</v>
      </c>
      <c r="C5" s="7"/>
      <c r="D5" s="2"/>
      <c r="E5" s="2"/>
      <c r="F5" s="2"/>
      <c r="G5" s="2"/>
      <c r="H5" s="17"/>
      <c r="I5" s="16"/>
    </row>
    <row r="6" spans="1:9" x14ac:dyDescent="0.25">
      <c r="A6" s="26" t="s">
        <v>45</v>
      </c>
      <c r="B6" s="27">
        <v>2</v>
      </c>
      <c r="C6" s="7"/>
      <c r="D6" s="2"/>
      <c r="E6" s="2"/>
      <c r="F6" s="2"/>
      <c r="G6" s="2"/>
      <c r="H6" s="17"/>
      <c r="I6" s="16"/>
    </row>
    <row r="7" spans="1:9" x14ac:dyDescent="0.25">
      <c r="A7" s="26" t="s">
        <v>46</v>
      </c>
      <c r="B7" s="27">
        <v>2</v>
      </c>
      <c r="C7" s="7"/>
      <c r="D7" s="2"/>
      <c r="E7" s="2"/>
      <c r="F7" s="2"/>
      <c r="G7" s="2"/>
      <c r="H7" s="17"/>
      <c r="I7" s="16"/>
    </row>
    <row r="8" spans="1:9" x14ac:dyDescent="0.25">
      <c r="A8" s="26" t="s">
        <v>47</v>
      </c>
      <c r="B8" s="27">
        <v>1</v>
      </c>
      <c r="C8" s="7"/>
      <c r="D8" s="2"/>
      <c r="E8" s="2"/>
      <c r="F8" s="2"/>
      <c r="G8" s="2"/>
      <c r="H8" s="17"/>
      <c r="I8" s="16"/>
    </row>
    <row r="9" spans="1:9" x14ac:dyDescent="0.25">
      <c r="A9" s="26" t="s">
        <v>48</v>
      </c>
      <c r="B9" s="27">
        <v>78</v>
      </c>
      <c r="C9" s="7"/>
      <c r="D9" s="2"/>
      <c r="E9" s="2"/>
      <c r="F9" s="2"/>
      <c r="G9" s="2"/>
      <c r="H9" s="17"/>
      <c r="I9" s="16"/>
    </row>
    <row r="10" spans="1:9" ht="30" customHeight="1" x14ac:dyDescent="0.25">
      <c r="A10" s="54" t="s">
        <v>20</v>
      </c>
      <c r="B10" s="54"/>
      <c r="C10" s="54"/>
      <c r="D10" s="54"/>
      <c r="E10" s="54"/>
      <c r="F10" s="54"/>
      <c r="G10" s="54"/>
      <c r="H10" s="17"/>
      <c r="I10" s="16"/>
    </row>
    <row r="11" spans="1:9" x14ac:dyDescent="0.25">
      <c r="A11" s="57" t="s">
        <v>0</v>
      </c>
      <c r="B11" s="1">
        <v>1</v>
      </c>
      <c r="C11" s="8">
        <v>2900</v>
      </c>
      <c r="D11" s="55">
        <v>26400</v>
      </c>
      <c r="E11" s="55">
        <f>D11/B3</f>
        <v>412.5</v>
      </c>
      <c r="F11" s="3"/>
      <c r="G11" s="59" t="s">
        <v>104</v>
      </c>
      <c r="H11" s="13"/>
    </row>
    <row r="12" spans="1:9" x14ac:dyDescent="0.25">
      <c r="A12" s="57"/>
      <c r="B12" s="1">
        <v>1</v>
      </c>
      <c r="C12" s="8">
        <v>2900</v>
      </c>
      <c r="D12" s="55"/>
      <c r="E12" s="55"/>
      <c r="F12" s="3"/>
      <c r="G12" s="59"/>
      <c r="H12" s="13"/>
    </row>
    <row r="13" spans="1:9" x14ac:dyDescent="0.25">
      <c r="A13" s="57"/>
      <c r="B13" s="1">
        <v>1</v>
      </c>
      <c r="C13" s="8">
        <v>2900</v>
      </c>
      <c r="D13" s="55"/>
      <c r="E13" s="55"/>
      <c r="F13" s="3"/>
      <c r="G13" s="59"/>
      <c r="H13" s="13"/>
    </row>
    <row r="14" spans="1:9" x14ac:dyDescent="0.25">
      <c r="A14" s="57"/>
      <c r="B14" s="1">
        <v>1</v>
      </c>
      <c r="C14" s="8">
        <v>2900</v>
      </c>
      <c r="D14" s="55"/>
      <c r="E14" s="55"/>
      <c r="F14" s="3"/>
      <c r="G14" s="59"/>
      <c r="H14" s="13"/>
    </row>
    <row r="15" spans="1:9" x14ac:dyDescent="0.25">
      <c r="A15" s="57"/>
      <c r="B15" s="1">
        <v>1</v>
      </c>
      <c r="C15" s="8">
        <v>2900</v>
      </c>
      <c r="D15" s="55"/>
      <c r="E15" s="55"/>
      <c r="F15" s="3"/>
      <c r="G15" s="59"/>
      <c r="H15" s="13"/>
    </row>
    <row r="16" spans="1:9" x14ac:dyDescent="0.25">
      <c r="A16" s="57"/>
      <c r="B16" s="1">
        <v>1</v>
      </c>
      <c r="C16" s="8">
        <v>2900</v>
      </c>
      <c r="D16" s="55"/>
      <c r="E16" s="55"/>
      <c r="F16" s="3"/>
      <c r="G16" s="59"/>
      <c r="H16" s="13"/>
    </row>
    <row r="17" spans="1:10" x14ac:dyDescent="0.25">
      <c r="A17" s="57"/>
      <c r="B17" s="1">
        <v>1</v>
      </c>
      <c r="C17" s="8">
        <v>2900</v>
      </c>
      <c r="D17" s="55"/>
      <c r="E17" s="55"/>
      <c r="F17" s="3"/>
      <c r="G17" s="59"/>
      <c r="H17" s="13"/>
    </row>
    <row r="18" spans="1:10" x14ac:dyDescent="0.25">
      <c r="A18" s="57"/>
      <c r="B18" s="1">
        <v>1</v>
      </c>
      <c r="C18" s="8">
        <v>2900</v>
      </c>
      <c r="D18" s="55"/>
      <c r="E18" s="55"/>
      <c r="F18" s="3"/>
      <c r="G18" s="59"/>
      <c r="H18" s="13"/>
    </row>
    <row r="19" spans="1:10" ht="45" x14ac:dyDescent="0.25">
      <c r="A19" s="45" t="s">
        <v>40</v>
      </c>
      <c r="B19" s="1">
        <v>1</v>
      </c>
      <c r="C19" s="8">
        <v>3200</v>
      </c>
      <c r="D19" s="55"/>
      <c r="E19" s="55"/>
      <c r="F19" s="3"/>
      <c r="G19" s="46" t="s">
        <v>79</v>
      </c>
      <c r="H19" s="14"/>
    </row>
    <row r="20" spans="1:10" x14ac:dyDescent="0.25">
      <c r="A20" s="58" t="s">
        <v>11</v>
      </c>
      <c r="B20" s="1">
        <v>9</v>
      </c>
      <c r="C20" s="8">
        <v>350</v>
      </c>
      <c r="D20" s="9">
        <f>B20*C20</f>
        <v>3150</v>
      </c>
      <c r="E20" s="9">
        <f>D20/B3</f>
        <v>49.21875</v>
      </c>
      <c r="F20" s="3"/>
      <c r="G20" s="47" t="s">
        <v>41</v>
      </c>
    </row>
    <row r="21" spans="1:10" x14ac:dyDescent="0.25">
      <c r="A21" s="58"/>
      <c r="B21" s="1">
        <v>9</v>
      </c>
      <c r="C21" s="8">
        <v>2500</v>
      </c>
      <c r="D21" s="9"/>
      <c r="E21" s="9"/>
      <c r="F21" s="3"/>
      <c r="G21" s="48" t="s">
        <v>50</v>
      </c>
    </row>
    <row r="22" spans="1:10" x14ac:dyDescent="0.25">
      <c r="A22" s="11" t="s">
        <v>2</v>
      </c>
      <c r="B22" s="1">
        <v>9</v>
      </c>
      <c r="C22" s="8">
        <v>160</v>
      </c>
      <c r="D22" s="9">
        <f>B22*C22</f>
        <v>1440</v>
      </c>
      <c r="E22" s="9">
        <f>D22/B3</f>
        <v>22.5</v>
      </c>
      <c r="F22" s="5"/>
      <c r="G22" s="1" t="s">
        <v>23</v>
      </c>
    </row>
    <row r="23" spans="1:10" x14ac:dyDescent="0.25">
      <c r="A23" s="11" t="s">
        <v>3</v>
      </c>
      <c r="B23" s="1">
        <v>9</v>
      </c>
      <c r="C23" s="8">
        <v>200</v>
      </c>
      <c r="D23" s="9">
        <f>B23*C23</f>
        <v>1800</v>
      </c>
      <c r="E23" s="9">
        <f>D23/B3</f>
        <v>28.125</v>
      </c>
      <c r="F23" s="5"/>
      <c r="G23" s="1" t="s">
        <v>24</v>
      </c>
    </row>
    <row r="24" spans="1:10" x14ac:dyDescent="0.25">
      <c r="A24" s="11" t="s">
        <v>4</v>
      </c>
      <c r="B24" s="1">
        <v>78</v>
      </c>
      <c r="C24" s="8">
        <v>25</v>
      </c>
      <c r="D24" s="9">
        <f>B24*C24</f>
        <v>1950</v>
      </c>
      <c r="E24" s="9">
        <f>D24/B3</f>
        <v>30.46875</v>
      </c>
      <c r="F24" s="5"/>
      <c r="G24" s="1" t="s">
        <v>23</v>
      </c>
    </row>
    <row r="25" spans="1:10" x14ac:dyDescent="0.25">
      <c r="A25" s="11" t="s">
        <v>9</v>
      </c>
      <c r="B25" s="1">
        <v>11</v>
      </c>
      <c r="C25" s="8"/>
      <c r="D25" s="9"/>
      <c r="E25" s="9"/>
      <c r="F25" s="3"/>
      <c r="G25" s="1" t="s">
        <v>102</v>
      </c>
    </row>
    <row r="26" spans="1:10" x14ac:dyDescent="0.25">
      <c r="A26" s="11" t="s">
        <v>18</v>
      </c>
      <c r="B26" s="1"/>
      <c r="C26" s="8"/>
      <c r="D26" s="21">
        <f>SUM(D11:D25)</f>
        <v>34740</v>
      </c>
      <c r="E26" s="21">
        <f>SUM(E11:E25)</f>
        <v>542.8125</v>
      </c>
      <c r="F26" s="5"/>
      <c r="G26" s="1"/>
    </row>
    <row r="27" spans="1:10" ht="30.75" customHeight="1" x14ac:dyDescent="0.25">
      <c r="A27" s="54" t="s">
        <v>22</v>
      </c>
      <c r="B27" s="54"/>
      <c r="C27" s="54"/>
      <c r="D27" s="54"/>
      <c r="E27" s="54"/>
      <c r="F27" s="54"/>
      <c r="G27" s="54"/>
      <c r="J27" s="20"/>
    </row>
    <row r="28" spans="1:10" x14ac:dyDescent="0.25">
      <c r="A28" s="11" t="s">
        <v>101</v>
      </c>
      <c r="B28" s="1">
        <v>64</v>
      </c>
      <c r="C28" s="8">
        <v>350</v>
      </c>
      <c r="D28" s="9">
        <f>B28*C28</f>
        <v>22400</v>
      </c>
      <c r="E28" s="9">
        <f>D28/B28</f>
        <v>350</v>
      </c>
      <c r="F28" s="3"/>
      <c r="G28" s="53" t="s">
        <v>91</v>
      </c>
    </row>
    <row r="29" spans="1:10" x14ac:dyDescent="0.25">
      <c r="A29" s="11" t="s">
        <v>49</v>
      </c>
      <c r="B29" s="11">
        <v>5</v>
      </c>
      <c r="C29" s="9">
        <v>350</v>
      </c>
      <c r="D29" s="9">
        <f>B29*C29</f>
        <v>1750</v>
      </c>
      <c r="E29" s="9">
        <f>D29/B28</f>
        <v>27.34375</v>
      </c>
      <c r="F29" s="5"/>
      <c r="G29" s="49"/>
    </row>
    <row r="30" spans="1:10" x14ac:dyDescent="0.25">
      <c r="A30" s="11" t="s">
        <v>18</v>
      </c>
      <c r="B30" s="11"/>
      <c r="C30" s="9"/>
      <c r="D30" s="21">
        <f>SUM(D28:D29)</f>
        <v>24150</v>
      </c>
      <c r="E30" s="21">
        <f>SUM(E28:E29)</f>
        <v>377.34375</v>
      </c>
      <c r="F30" s="5"/>
      <c r="G30" s="49"/>
    </row>
    <row r="31" spans="1:10" ht="28.5" customHeight="1" x14ac:dyDescent="0.25">
      <c r="A31" s="54" t="s">
        <v>21</v>
      </c>
      <c r="B31" s="54"/>
      <c r="C31" s="54"/>
      <c r="D31" s="54"/>
      <c r="E31" s="54"/>
      <c r="F31" s="54"/>
      <c r="G31" s="54"/>
    </row>
    <row r="32" spans="1:10" x14ac:dyDescent="0.25">
      <c r="A32" s="11" t="s">
        <v>1</v>
      </c>
      <c r="B32" s="1">
        <v>9</v>
      </c>
      <c r="C32" s="8">
        <v>900</v>
      </c>
      <c r="D32" s="19">
        <f t="shared" ref="D32:D35" si="0">B32*C32</f>
        <v>8100</v>
      </c>
      <c r="E32" s="19">
        <f>D32/B3</f>
        <v>126.5625</v>
      </c>
      <c r="F32" s="3"/>
      <c r="G32" s="1"/>
    </row>
    <row r="33" spans="1:7" x14ac:dyDescent="0.25">
      <c r="A33" s="11" t="s">
        <v>5</v>
      </c>
      <c r="B33" s="1">
        <v>9</v>
      </c>
      <c r="C33" s="8">
        <v>350</v>
      </c>
      <c r="D33" s="19">
        <f>C33*B33</f>
        <v>3150</v>
      </c>
      <c r="E33" s="19">
        <f>D33/B3</f>
        <v>49.21875</v>
      </c>
      <c r="F33" s="3"/>
      <c r="G33" s="1"/>
    </row>
    <row r="34" spans="1:7" x14ac:dyDescent="0.25">
      <c r="A34" s="1" t="s">
        <v>34</v>
      </c>
      <c r="B34" s="1">
        <v>1</v>
      </c>
      <c r="C34" s="8">
        <v>450</v>
      </c>
      <c r="D34" s="19">
        <f t="shared" si="0"/>
        <v>450</v>
      </c>
      <c r="E34" s="19">
        <f>D34/B3</f>
        <v>7.03125</v>
      </c>
      <c r="F34" s="19"/>
      <c r="G34" s="1" t="s">
        <v>80</v>
      </c>
    </row>
    <row r="35" spans="1:7" x14ac:dyDescent="0.25">
      <c r="A35" s="1" t="s">
        <v>34</v>
      </c>
      <c r="B35" s="1">
        <v>1</v>
      </c>
      <c r="C35" s="8">
        <v>450</v>
      </c>
      <c r="D35" s="19">
        <f t="shared" si="0"/>
        <v>450</v>
      </c>
      <c r="E35" s="19">
        <f>D35/B3</f>
        <v>7.03125</v>
      </c>
      <c r="F35" s="19"/>
      <c r="G35" s="1" t="s">
        <v>81</v>
      </c>
    </row>
    <row r="36" spans="1:7" x14ac:dyDescent="0.25">
      <c r="A36" s="11" t="s">
        <v>35</v>
      </c>
      <c r="B36" s="1">
        <v>9</v>
      </c>
      <c r="C36" s="8">
        <v>20</v>
      </c>
      <c r="D36" s="19">
        <f>B36*C36</f>
        <v>180</v>
      </c>
      <c r="E36" s="19">
        <f>D36/B3</f>
        <v>2.8125</v>
      </c>
      <c r="F36" s="18"/>
      <c r="G36" s="1" t="s">
        <v>82</v>
      </c>
    </row>
    <row r="37" spans="1:7" x14ac:dyDescent="0.25">
      <c r="A37" s="11" t="s">
        <v>18</v>
      </c>
      <c r="B37" s="1"/>
      <c r="C37" s="8"/>
      <c r="D37" s="21">
        <f>SUM(D32:D36)</f>
        <v>12330</v>
      </c>
      <c r="E37" s="21">
        <f>SUM(E32:E36)</f>
        <v>192.65625</v>
      </c>
      <c r="F37" s="18"/>
      <c r="G37" s="1"/>
    </row>
    <row r="38" spans="1:7" ht="30" customHeight="1" x14ac:dyDescent="0.25">
      <c r="A38" s="54" t="s">
        <v>15</v>
      </c>
      <c r="B38" s="54"/>
      <c r="C38" s="54"/>
      <c r="D38" s="54"/>
      <c r="E38" s="54"/>
      <c r="F38" s="54"/>
      <c r="G38" s="54"/>
    </row>
    <row r="39" spans="1:7" x14ac:dyDescent="0.25">
      <c r="A39" s="11" t="s">
        <v>53</v>
      </c>
      <c r="B39" s="1">
        <v>2</v>
      </c>
      <c r="C39" s="8">
        <v>480</v>
      </c>
      <c r="D39" s="8">
        <f>B39*C39</f>
        <v>960</v>
      </c>
      <c r="E39" s="8">
        <f>D39/B3</f>
        <v>15</v>
      </c>
      <c r="F39" s="3"/>
      <c r="G39" s="1" t="s">
        <v>54</v>
      </c>
    </row>
    <row r="40" spans="1:7" x14ac:dyDescent="0.25">
      <c r="A40" s="11" t="s">
        <v>55</v>
      </c>
      <c r="B40" s="11">
        <v>2</v>
      </c>
      <c r="C40" s="8">
        <v>480</v>
      </c>
      <c r="D40" s="9">
        <f t="shared" ref="D40" si="1">B40*C40</f>
        <v>960</v>
      </c>
      <c r="E40" s="9">
        <f>D40/B3</f>
        <v>15</v>
      </c>
      <c r="F40" s="8"/>
      <c r="G40" s="1"/>
    </row>
    <row r="41" spans="1:7" x14ac:dyDescent="0.25">
      <c r="A41" s="11" t="s">
        <v>57</v>
      </c>
      <c r="B41" s="11">
        <v>2</v>
      </c>
      <c r="C41" s="8">
        <v>350</v>
      </c>
      <c r="D41" s="9">
        <f>B41*C41</f>
        <v>700</v>
      </c>
      <c r="E41" s="9">
        <f>D41/B3</f>
        <v>10.9375</v>
      </c>
      <c r="F41" s="8"/>
      <c r="G41" s="1"/>
    </row>
    <row r="42" spans="1:7" x14ac:dyDescent="0.25">
      <c r="A42" s="11" t="s">
        <v>58</v>
      </c>
      <c r="B42" s="11">
        <v>2</v>
      </c>
      <c r="C42" s="8">
        <v>350</v>
      </c>
      <c r="D42" s="9"/>
      <c r="E42" s="9"/>
      <c r="F42" s="8"/>
      <c r="G42" s="1" t="s">
        <v>60</v>
      </c>
    </row>
    <row r="43" spans="1:7" x14ac:dyDescent="0.25">
      <c r="A43" s="11" t="s">
        <v>59</v>
      </c>
      <c r="B43" s="11">
        <v>2</v>
      </c>
      <c r="C43" s="8">
        <v>350</v>
      </c>
      <c r="D43" s="9"/>
      <c r="E43" s="9"/>
      <c r="F43" s="8"/>
      <c r="G43" s="1" t="s">
        <v>60</v>
      </c>
    </row>
    <row r="44" spans="1:7" x14ac:dyDescent="0.25">
      <c r="A44" s="11" t="s">
        <v>56</v>
      </c>
      <c r="B44" s="1">
        <v>2</v>
      </c>
      <c r="C44" s="8">
        <v>480</v>
      </c>
      <c r="D44" s="8">
        <f t="shared" ref="D44" si="2">B44*C44</f>
        <v>960</v>
      </c>
      <c r="E44" s="8">
        <f>D44/B3</f>
        <v>15</v>
      </c>
      <c r="F44" s="8"/>
      <c r="G44" s="1"/>
    </row>
    <row r="45" spans="1:7" x14ac:dyDescent="0.25">
      <c r="A45" s="11" t="s">
        <v>36</v>
      </c>
      <c r="B45" s="11">
        <v>1</v>
      </c>
      <c r="C45" s="8">
        <v>400</v>
      </c>
      <c r="D45" s="9">
        <f>B45*C45</f>
        <v>400</v>
      </c>
      <c r="E45" s="9">
        <f>D45/B3</f>
        <v>6.25</v>
      </c>
      <c r="F45" s="8"/>
      <c r="G45" s="1" t="s">
        <v>61</v>
      </c>
    </row>
    <row r="46" spans="1:7" x14ac:dyDescent="0.25">
      <c r="A46" s="11" t="s">
        <v>18</v>
      </c>
      <c r="B46" s="1"/>
      <c r="C46" s="8"/>
      <c r="D46" s="21">
        <f>SUM(D39:D45)</f>
        <v>3980</v>
      </c>
      <c r="E46" s="21">
        <f>SUM(E39:E45)</f>
        <v>62.1875</v>
      </c>
      <c r="F46" s="21"/>
      <c r="G46" s="1"/>
    </row>
    <row r="47" spans="1:7" ht="30" customHeight="1" x14ac:dyDescent="0.25">
      <c r="A47" s="54" t="s">
        <v>51</v>
      </c>
      <c r="B47" s="54"/>
      <c r="C47" s="54"/>
      <c r="D47" s="54"/>
      <c r="E47" s="54"/>
      <c r="F47" s="54"/>
      <c r="G47" s="54"/>
    </row>
    <row r="48" spans="1:7" ht="30" x14ac:dyDescent="0.25">
      <c r="A48" s="11" t="s">
        <v>92</v>
      </c>
      <c r="B48" s="1">
        <v>64</v>
      </c>
      <c r="C48" s="8">
        <v>45</v>
      </c>
      <c r="D48" s="22">
        <f>B48*C48</f>
        <v>2880</v>
      </c>
      <c r="E48" s="22">
        <f>D48/B3</f>
        <v>45</v>
      </c>
      <c r="F48" s="21"/>
      <c r="G48" s="51" t="s">
        <v>83</v>
      </c>
    </row>
    <row r="49" spans="1:7" x14ac:dyDescent="0.25">
      <c r="A49" s="11" t="s">
        <v>52</v>
      </c>
      <c r="B49" s="1">
        <v>4</v>
      </c>
      <c r="C49" s="8">
        <v>45</v>
      </c>
      <c r="D49" s="22">
        <f>B49*C49</f>
        <v>180</v>
      </c>
      <c r="E49" s="22">
        <f>D49/B3</f>
        <v>2.8125</v>
      </c>
      <c r="F49" s="21"/>
      <c r="G49" s="1"/>
    </row>
    <row r="50" spans="1:7" x14ac:dyDescent="0.25">
      <c r="A50" s="11" t="s">
        <v>18</v>
      </c>
      <c r="B50" s="1"/>
      <c r="C50" s="8"/>
      <c r="D50" s="21">
        <f>SUM(D48:D49)</f>
        <v>3060</v>
      </c>
      <c r="E50" s="21">
        <f>SUM(E48:E49)</f>
        <v>47.8125</v>
      </c>
      <c r="F50" s="21"/>
      <c r="G50" s="1"/>
    </row>
    <row r="51" spans="1:7" ht="30" customHeight="1" x14ac:dyDescent="0.25">
      <c r="A51" s="54" t="s">
        <v>16</v>
      </c>
      <c r="B51" s="54"/>
      <c r="C51" s="54"/>
      <c r="D51" s="54"/>
      <c r="E51" s="54"/>
      <c r="F51" s="54"/>
      <c r="G51" s="54"/>
    </row>
    <row r="52" spans="1:7" ht="60" x14ac:dyDescent="0.25">
      <c r="A52" s="11" t="s">
        <v>62</v>
      </c>
      <c r="B52" s="11">
        <v>78</v>
      </c>
      <c r="C52" s="9">
        <v>45</v>
      </c>
      <c r="D52" s="9">
        <f>B52*C52</f>
        <v>3510</v>
      </c>
      <c r="E52" s="9">
        <f>D52/B3</f>
        <v>54.84375</v>
      </c>
      <c r="F52" s="9"/>
      <c r="G52" s="52" t="s">
        <v>84</v>
      </c>
    </row>
    <row r="53" spans="1:7" x14ac:dyDescent="0.25">
      <c r="A53" s="11" t="s">
        <v>37</v>
      </c>
      <c r="B53" s="11">
        <v>64</v>
      </c>
      <c r="C53" s="9">
        <v>25</v>
      </c>
      <c r="D53" s="9"/>
      <c r="E53" s="9"/>
      <c r="F53" s="9"/>
      <c r="G53" s="11"/>
    </row>
    <row r="54" spans="1:7" x14ac:dyDescent="0.25">
      <c r="A54" s="11" t="s">
        <v>93</v>
      </c>
      <c r="B54" s="11">
        <v>78</v>
      </c>
      <c r="C54" s="9">
        <v>35</v>
      </c>
      <c r="D54" s="9">
        <f>B54*C54</f>
        <v>2730</v>
      </c>
      <c r="E54" s="9">
        <f>D54/B3</f>
        <v>42.65625</v>
      </c>
      <c r="F54" s="9"/>
      <c r="G54" s="11" t="s">
        <v>85</v>
      </c>
    </row>
    <row r="55" spans="1:7" x14ac:dyDescent="0.25">
      <c r="A55" s="11" t="s">
        <v>94</v>
      </c>
      <c r="B55" s="11">
        <v>78</v>
      </c>
      <c r="C55" s="9">
        <v>30</v>
      </c>
      <c r="D55" s="9">
        <f>B55*C55</f>
        <v>2340</v>
      </c>
      <c r="E55" s="9">
        <f>D55/B3</f>
        <v>36.5625</v>
      </c>
      <c r="F55" s="9"/>
      <c r="G55" s="11" t="s">
        <v>85</v>
      </c>
    </row>
    <row r="56" spans="1:7" x14ac:dyDescent="0.25">
      <c r="A56" s="11" t="s">
        <v>95</v>
      </c>
      <c r="B56" s="11">
        <v>78</v>
      </c>
      <c r="C56" s="9">
        <v>50</v>
      </c>
      <c r="D56" s="9"/>
      <c r="E56" s="9"/>
      <c r="F56" s="9"/>
      <c r="G56" s="11"/>
    </row>
    <row r="57" spans="1:7" x14ac:dyDescent="0.25">
      <c r="A57" s="11" t="s">
        <v>96</v>
      </c>
      <c r="B57" s="11">
        <v>78</v>
      </c>
      <c r="C57" s="9">
        <v>45</v>
      </c>
      <c r="D57" s="9"/>
      <c r="E57" s="9"/>
      <c r="F57" s="9"/>
      <c r="G57" s="11"/>
    </row>
    <row r="58" spans="1:7" x14ac:dyDescent="0.25">
      <c r="A58" s="11" t="s">
        <v>97</v>
      </c>
      <c r="B58" s="11">
        <v>78</v>
      </c>
      <c r="C58" s="9">
        <v>15</v>
      </c>
      <c r="D58" s="9"/>
      <c r="E58" s="9"/>
      <c r="F58" s="9"/>
      <c r="G58" s="11"/>
    </row>
    <row r="59" spans="1:7" x14ac:dyDescent="0.25">
      <c r="A59" s="11" t="s">
        <v>98</v>
      </c>
      <c r="B59" s="11">
        <v>78</v>
      </c>
      <c r="C59" s="9">
        <v>35</v>
      </c>
      <c r="D59" s="9"/>
      <c r="E59" s="9"/>
      <c r="F59" s="9"/>
      <c r="G59" s="11"/>
    </row>
    <row r="60" spans="1:7" x14ac:dyDescent="0.25">
      <c r="A60" s="11" t="s">
        <v>99</v>
      </c>
      <c r="B60" s="11">
        <v>78</v>
      </c>
      <c r="C60" s="9">
        <v>80</v>
      </c>
      <c r="D60" s="9"/>
      <c r="E60" s="9"/>
      <c r="F60" s="9"/>
      <c r="G60" s="11"/>
    </row>
    <row r="61" spans="1:7" x14ac:dyDescent="0.25">
      <c r="A61" s="11" t="s">
        <v>63</v>
      </c>
      <c r="B61" s="11">
        <v>78</v>
      </c>
      <c r="C61" s="9">
        <v>50</v>
      </c>
      <c r="D61" s="9">
        <f>B61*C61</f>
        <v>3900</v>
      </c>
      <c r="E61" s="9">
        <f>D61/B3</f>
        <v>60.9375</v>
      </c>
      <c r="F61" s="9"/>
      <c r="G61" s="11"/>
    </row>
    <row r="62" spans="1:7" x14ac:dyDescent="0.25">
      <c r="A62" s="11" t="s">
        <v>100</v>
      </c>
      <c r="B62" s="11">
        <v>78</v>
      </c>
      <c r="C62" s="9">
        <v>45</v>
      </c>
      <c r="D62" s="9"/>
      <c r="E62" s="9"/>
      <c r="F62" s="9"/>
      <c r="G62" s="11"/>
    </row>
    <row r="63" spans="1:7" x14ac:dyDescent="0.25">
      <c r="A63" s="50" t="s">
        <v>18</v>
      </c>
      <c r="B63" s="1"/>
      <c r="C63" s="8"/>
      <c r="D63" s="21">
        <f>SUM(D52:D62)</f>
        <v>12480</v>
      </c>
      <c r="E63" s="21">
        <f>SUM(E52:E62)</f>
        <v>195</v>
      </c>
      <c r="F63" s="18"/>
      <c r="G63" s="1"/>
    </row>
    <row r="64" spans="1:7" ht="28.5" customHeight="1" x14ac:dyDescent="0.25">
      <c r="A64" s="54" t="s">
        <v>19</v>
      </c>
      <c r="B64" s="54"/>
      <c r="C64" s="54"/>
      <c r="D64" s="54"/>
      <c r="E64" s="54"/>
      <c r="F64" s="54"/>
      <c r="G64" s="54"/>
    </row>
    <row r="65" spans="1:7" x14ac:dyDescent="0.25">
      <c r="A65" s="11" t="s">
        <v>10</v>
      </c>
      <c r="B65" s="1">
        <v>11</v>
      </c>
      <c r="C65" s="8">
        <v>35</v>
      </c>
      <c r="D65" s="22">
        <f t="shared" ref="D65" si="3">B65*C65</f>
        <v>385</v>
      </c>
      <c r="E65" s="9">
        <f>D65/B3</f>
        <v>6.015625</v>
      </c>
      <c r="F65" s="9"/>
      <c r="G65" s="11" t="s">
        <v>85</v>
      </c>
    </row>
    <row r="66" spans="1:7" x14ac:dyDescent="0.25">
      <c r="A66" s="11" t="s">
        <v>103</v>
      </c>
      <c r="B66" s="1">
        <v>11</v>
      </c>
      <c r="C66" s="8">
        <v>500</v>
      </c>
      <c r="D66" s="22"/>
      <c r="E66" s="9"/>
      <c r="F66" s="9"/>
      <c r="G66" s="1" t="s">
        <v>64</v>
      </c>
    </row>
    <row r="67" spans="1:7" x14ac:dyDescent="0.25">
      <c r="A67" s="11" t="s">
        <v>65</v>
      </c>
      <c r="B67" s="1">
        <v>91</v>
      </c>
      <c r="C67" s="8">
        <v>45</v>
      </c>
      <c r="D67" s="22"/>
      <c r="E67" s="9"/>
      <c r="F67" s="9"/>
      <c r="G67" s="1" t="s">
        <v>90</v>
      </c>
    </row>
    <row r="68" spans="1:7" x14ac:dyDescent="0.25">
      <c r="A68" s="11" t="s">
        <v>66</v>
      </c>
      <c r="B68" s="1">
        <v>80</v>
      </c>
      <c r="C68" s="8">
        <v>10</v>
      </c>
      <c r="D68" s="22">
        <f>B68*C68</f>
        <v>800</v>
      </c>
      <c r="E68" s="9">
        <f>D68/B3</f>
        <v>12.5</v>
      </c>
      <c r="F68" s="9"/>
      <c r="G68" s="1"/>
    </row>
    <row r="69" spans="1:7" x14ac:dyDescent="0.25">
      <c r="A69" s="11" t="s">
        <v>71</v>
      </c>
      <c r="B69" s="1">
        <v>80</v>
      </c>
      <c r="C69" s="8">
        <v>50</v>
      </c>
      <c r="D69" s="22"/>
      <c r="E69" s="9"/>
      <c r="F69" s="9"/>
      <c r="G69" s="1"/>
    </row>
    <row r="70" spans="1:7" x14ac:dyDescent="0.25">
      <c r="A70" s="11" t="s">
        <v>67</v>
      </c>
      <c r="B70" s="1">
        <v>3</v>
      </c>
      <c r="C70" s="8">
        <v>55</v>
      </c>
      <c r="D70" s="22">
        <f>B70*C70</f>
        <v>165</v>
      </c>
      <c r="E70" s="9">
        <f>D70/B3</f>
        <v>2.578125</v>
      </c>
      <c r="F70" s="9"/>
      <c r="G70" s="1"/>
    </row>
    <row r="71" spans="1:7" x14ac:dyDescent="0.25">
      <c r="A71" s="11" t="s">
        <v>87</v>
      </c>
      <c r="B71" s="1">
        <v>80</v>
      </c>
      <c r="C71" s="8">
        <v>35</v>
      </c>
      <c r="D71" s="22"/>
      <c r="E71" s="9"/>
      <c r="F71" s="9"/>
      <c r="G71" s="1" t="s">
        <v>88</v>
      </c>
    </row>
    <row r="72" spans="1:7" x14ac:dyDescent="0.25">
      <c r="A72" s="11" t="s">
        <v>89</v>
      </c>
      <c r="B72" s="1">
        <v>80</v>
      </c>
      <c r="C72" s="8">
        <v>35</v>
      </c>
      <c r="D72" s="22"/>
      <c r="E72" s="9"/>
      <c r="F72" s="8"/>
      <c r="G72" s="1"/>
    </row>
    <row r="73" spans="1:7" x14ac:dyDescent="0.25">
      <c r="A73" s="11" t="s">
        <v>68</v>
      </c>
      <c r="B73" s="11">
        <v>1</v>
      </c>
      <c r="C73" s="8">
        <v>1500</v>
      </c>
      <c r="D73" s="22"/>
      <c r="E73" s="22"/>
      <c r="F73" s="18"/>
      <c r="G73" s="11" t="s">
        <v>85</v>
      </c>
    </row>
    <row r="74" spans="1:7" x14ac:dyDescent="0.25">
      <c r="A74" s="11" t="s">
        <v>28</v>
      </c>
      <c r="B74" s="11">
        <v>1</v>
      </c>
      <c r="C74" s="8">
        <v>1000</v>
      </c>
      <c r="D74" s="22"/>
      <c r="E74" s="22"/>
      <c r="F74" s="18"/>
      <c r="G74" s="1"/>
    </row>
    <row r="75" spans="1:7" x14ac:dyDescent="0.25">
      <c r="A75" s="11" t="s">
        <v>69</v>
      </c>
      <c r="B75" s="11">
        <v>1</v>
      </c>
      <c r="C75" s="8">
        <v>1800</v>
      </c>
      <c r="D75" s="22"/>
      <c r="E75" s="22"/>
      <c r="F75" s="18"/>
      <c r="G75" s="1"/>
    </row>
    <row r="76" spans="1:7" x14ac:dyDescent="0.25">
      <c r="A76" s="11" t="s">
        <v>86</v>
      </c>
      <c r="B76" s="11">
        <v>1</v>
      </c>
      <c r="C76" s="8">
        <v>500</v>
      </c>
      <c r="D76" s="22"/>
      <c r="E76" s="22"/>
      <c r="F76" s="18"/>
      <c r="G76" s="11" t="s">
        <v>85</v>
      </c>
    </row>
    <row r="77" spans="1:7" x14ac:dyDescent="0.25">
      <c r="A77" s="11" t="s">
        <v>29</v>
      </c>
      <c r="B77" s="1">
        <v>1</v>
      </c>
      <c r="C77" s="8"/>
      <c r="D77" s="22"/>
      <c r="E77" s="22"/>
      <c r="F77" s="18"/>
      <c r="G77" s="1"/>
    </row>
    <row r="78" spans="1:7" x14ac:dyDescent="0.25">
      <c r="A78" s="50" t="s">
        <v>18</v>
      </c>
      <c r="B78" s="1"/>
      <c r="C78" s="8"/>
      <c r="D78" s="21">
        <f>SUM(D65:D77)</f>
        <v>1350</v>
      </c>
      <c r="E78" s="21">
        <f>SUM(E65:E77)</f>
        <v>21.09375</v>
      </c>
      <c r="F78" s="18"/>
      <c r="G78" s="1"/>
    </row>
    <row r="79" spans="1:7" ht="31.5" customHeight="1" x14ac:dyDescent="0.25">
      <c r="A79" s="54" t="s">
        <v>17</v>
      </c>
      <c r="B79" s="54"/>
      <c r="C79" s="54"/>
      <c r="D79" s="54"/>
      <c r="E79" s="54"/>
      <c r="F79" s="54"/>
      <c r="G79" s="54"/>
    </row>
    <row r="80" spans="1:7" x14ac:dyDescent="0.25">
      <c r="A80" s="11" t="s">
        <v>33</v>
      </c>
      <c r="B80" s="1">
        <v>1</v>
      </c>
      <c r="C80" s="8">
        <v>600</v>
      </c>
      <c r="D80" s="8">
        <f t="shared" ref="D80:D86" si="4">B80*C80</f>
        <v>600</v>
      </c>
      <c r="E80" s="8">
        <f>D80/B3</f>
        <v>9.375</v>
      </c>
      <c r="F80" s="8"/>
      <c r="G80" s="1"/>
    </row>
    <row r="81" spans="1:7" x14ac:dyDescent="0.25">
      <c r="A81" s="11" t="s">
        <v>38</v>
      </c>
      <c r="B81" s="1">
        <v>5</v>
      </c>
      <c r="C81" s="8">
        <v>500</v>
      </c>
      <c r="D81" s="8">
        <f t="shared" si="4"/>
        <v>2500</v>
      </c>
      <c r="E81" s="8">
        <f>D81/B3</f>
        <v>39.0625</v>
      </c>
      <c r="F81" s="8"/>
      <c r="G81" s="1"/>
    </row>
    <row r="82" spans="1:7" x14ac:dyDescent="0.25">
      <c r="A82" s="11" t="s">
        <v>30</v>
      </c>
      <c r="B82" s="1">
        <v>5</v>
      </c>
      <c r="C82" s="8">
        <v>350</v>
      </c>
      <c r="D82" s="8">
        <f t="shared" si="4"/>
        <v>1750</v>
      </c>
      <c r="E82" s="8">
        <f>D82/B3</f>
        <v>27.34375</v>
      </c>
      <c r="F82" s="8"/>
      <c r="G82" s="1"/>
    </row>
    <row r="83" spans="1:7" x14ac:dyDescent="0.25">
      <c r="A83" s="11" t="s">
        <v>31</v>
      </c>
      <c r="B83" s="1">
        <v>1</v>
      </c>
      <c r="C83" s="8"/>
      <c r="D83" s="8">
        <f t="shared" si="4"/>
        <v>0</v>
      </c>
      <c r="E83" s="8"/>
      <c r="F83" s="8"/>
      <c r="G83" s="1"/>
    </row>
    <row r="84" spans="1:7" x14ac:dyDescent="0.25">
      <c r="A84" s="11" t="s">
        <v>27</v>
      </c>
      <c r="B84" s="11">
        <v>1</v>
      </c>
      <c r="C84" s="8"/>
      <c r="D84" s="8">
        <f t="shared" si="4"/>
        <v>0</v>
      </c>
      <c r="E84" s="8"/>
      <c r="F84" s="8"/>
      <c r="G84" s="1"/>
    </row>
    <row r="85" spans="1:7" x14ac:dyDescent="0.25">
      <c r="A85" s="11" t="s">
        <v>13</v>
      </c>
      <c r="B85" s="1">
        <v>1</v>
      </c>
      <c r="C85" s="8">
        <v>350</v>
      </c>
      <c r="D85" s="8">
        <f>B85*C85</f>
        <v>350</v>
      </c>
      <c r="E85" s="8">
        <f>D85/B3</f>
        <v>5.46875</v>
      </c>
      <c r="F85" s="8"/>
      <c r="G85" s="1"/>
    </row>
    <row r="86" spans="1:7" x14ac:dyDescent="0.25">
      <c r="A86" s="11" t="s">
        <v>14</v>
      </c>
      <c r="B86" s="1">
        <v>1</v>
      </c>
      <c r="C86" s="8">
        <v>120</v>
      </c>
      <c r="D86" s="8">
        <f t="shared" si="4"/>
        <v>120</v>
      </c>
      <c r="E86" s="8">
        <f>D86/B3</f>
        <v>1.875</v>
      </c>
      <c r="F86" s="8"/>
      <c r="G86" s="1"/>
    </row>
    <row r="87" spans="1:7" x14ac:dyDescent="0.25">
      <c r="A87" s="11" t="s">
        <v>12</v>
      </c>
      <c r="B87" s="1">
        <v>5</v>
      </c>
      <c r="C87" s="8">
        <v>50</v>
      </c>
      <c r="D87" s="8"/>
      <c r="E87" s="8"/>
      <c r="F87" s="8"/>
      <c r="G87" s="1"/>
    </row>
    <row r="88" spans="1:7" x14ac:dyDescent="0.25">
      <c r="A88" s="11" t="s">
        <v>32</v>
      </c>
      <c r="B88" s="1">
        <v>4</v>
      </c>
      <c r="C88" s="8">
        <v>35</v>
      </c>
      <c r="D88" s="8"/>
      <c r="E88" s="8"/>
      <c r="F88" s="8"/>
      <c r="G88" s="1"/>
    </row>
    <row r="89" spans="1:7" x14ac:dyDescent="0.25">
      <c r="A89" s="50" t="s">
        <v>18</v>
      </c>
      <c r="B89" s="1"/>
      <c r="C89" s="8"/>
      <c r="D89" s="18">
        <f>SUM(D80:D88)</f>
        <v>5320</v>
      </c>
      <c r="E89" s="18">
        <f>SUM(E80:E88)</f>
        <v>83.125</v>
      </c>
      <c r="F89" s="21"/>
      <c r="G89" s="11"/>
    </row>
    <row r="90" spans="1:7" x14ac:dyDescent="0.25">
      <c r="A90" s="24" t="s">
        <v>70</v>
      </c>
      <c r="B90" s="12"/>
      <c r="D90" s="23">
        <f>D26+D30+D37+D46+D50+D63+D78+D89</f>
        <v>97410</v>
      </c>
      <c r="E90" s="23">
        <f>E26+E30+E37+E46+E50+E63+E78+E89</f>
        <v>1522.03125</v>
      </c>
    </row>
    <row r="91" spans="1:7" ht="17.25" customHeight="1" x14ac:dyDescent="0.25">
      <c r="A91" s="44" t="s">
        <v>72</v>
      </c>
      <c r="B91" s="12">
        <v>0.1</v>
      </c>
      <c r="D91" s="25">
        <v>107151</v>
      </c>
      <c r="E91" s="25">
        <v>1674</v>
      </c>
    </row>
    <row r="92" spans="1:7" x14ac:dyDescent="0.25">
      <c r="A92" s="24"/>
      <c r="B92" s="12"/>
      <c r="D92" s="23"/>
      <c r="E92" s="10"/>
    </row>
    <row r="93" spans="1:7" x14ac:dyDescent="0.25">
      <c r="A93" s="24"/>
      <c r="B93" s="12"/>
      <c r="D93" s="23"/>
      <c r="E93" s="10"/>
    </row>
    <row r="94" spans="1:7" x14ac:dyDescent="0.25">
      <c r="D94" s="23"/>
      <c r="E94" s="23"/>
    </row>
    <row r="95" spans="1:7" x14ac:dyDescent="0.25">
      <c r="A95" s="28" t="s">
        <v>78</v>
      </c>
      <c r="B95" s="29"/>
      <c r="C95" s="29"/>
      <c r="D95" s="30"/>
      <c r="E95" s="30"/>
      <c r="F95" s="29"/>
      <c r="G95" s="31"/>
    </row>
    <row r="96" spans="1:7" x14ac:dyDescent="0.25">
      <c r="A96" s="32" t="s">
        <v>73</v>
      </c>
      <c r="B96" s="33"/>
      <c r="C96" s="33"/>
      <c r="D96" s="34"/>
      <c r="E96" s="34"/>
      <c r="F96" s="33"/>
      <c r="G96" s="35"/>
    </row>
    <row r="97" spans="1:7" x14ac:dyDescent="0.25">
      <c r="A97" s="32" t="s">
        <v>74</v>
      </c>
      <c r="B97" s="33"/>
      <c r="C97" s="33"/>
      <c r="D97" s="34"/>
      <c r="E97" s="34"/>
      <c r="F97" s="33"/>
      <c r="G97" s="35"/>
    </row>
    <row r="98" spans="1:7" x14ac:dyDescent="0.25">
      <c r="A98" s="36" t="s">
        <v>75</v>
      </c>
      <c r="B98" s="37"/>
      <c r="C98" s="38"/>
      <c r="D98" s="39"/>
      <c r="E98" s="39"/>
      <c r="F98" s="33"/>
      <c r="G98" s="35"/>
    </row>
    <row r="99" spans="1:7" x14ac:dyDescent="0.25">
      <c r="A99" s="40" t="s">
        <v>76</v>
      </c>
      <c r="B99" s="33"/>
      <c r="C99" s="33"/>
      <c r="D99" s="33"/>
      <c r="E99" s="33"/>
      <c r="F99" s="33"/>
      <c r="G99" s="35"/>
    </row>
    <row r="100" spans="1:7" x14ac:dyDescent="0.25">
      <c r="A100" s="41" t="s">
        <v>77</v>
      </c>
      <c r="B100" s="42"/>
      <c r="C100" s="42"/>
      <c r="D100" s="42"/>
      <c r="E100" s="42"/>
      <c r="F100" s="42"/>
      <c r="G100" s="43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</sheetData>
  <mergeCells count="14">
    <mergeCell ref="A1:C1"/>
    <mergeCell ref="A11:A18"/>
    <mergeCell ref="A20:A21"/>
    <mergeCell ref="G11:G18"/>
    <mergeCell ref="A38:G38"/>
    <mergeCell ref="A51:G51"/>
    <mergeCell ref="A79:G79"/>
    <mergeCell ref="A64:G64"/>
    <mergeCell ref="A10:G10"/>
    <mergeCell ref="A31:G31"/>
    <mergeCell ref="A27:G27"/>
    <mergeCell ref="D11:D19"/>
    <mergeCell ref="A47:G47"/>
    <mergeCell ref="E11:E19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общая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Владимир</cp:lastModifiedBy>
  <dcterms:created xsi:type="dcterms:W3CDTF">2016-05-26T14:21:27Z</dcterms:created>
  <dcterms:modified xsi:type="dcterms:W3CDTF">2018-06-03T10:22:11Z</dcterms:modified>
</cp:coreProperties>
</file>